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40" yWindow="1365" windowWidth="16275" windowHeight="10950" activeTab="0"/>
  </bookViews>
  <sheets>
    <sheet name="propag" sheetId="1" r:id="rId1"/>
  </sheets>
  <definedNames>
    <definedName name="C._finale">'propag'!$I$17</definedName>
    <definedName name="C0">'propag'!$C$10</definedName>
    <definedName name="deb_tot">'propag'!$I$19</definedName>
    <definedName name="deb1">'propag'!$I$14</definedName>
    <definedName name="deb2">'propag'!$I$15</definedName>
    <definedName name="dmax1">'propag'!$C$15</definedName>
    <definedName name="dmax2">'propag'!$C$16</definedName>
    <definedName name="I_C_C0">'propag'!$M$23</definedName>
    <definedName name="I_C_d1">'propag'!$M$24</definedName>
    <definedName name="I_C_d2">'propag'!$M$25</definedName>
    <definedName name="I_C0">'propag'!$C$11</definedName>
    <definedName name="I_d1">'propag'!$D$22</definedName>
    <definedName name="I_d2">'propag'!$D$23</definedName>
    <definedName name="I_dg">'propag'!$C$19</definedName>
    <definedName name="I_dm">'propag'!$C$20</definedName>
    <definedName name="sC">'propag'!$D$26</definedName>
    <definedName name="sC0">'propag'!$C$11</definedName>
    <definedName name="sd1">'propag'!$D$22</definedName>
    <definedName name="sd2">'propag'!$D$23</definedName>
    <definedName name="solver_adj" localSheetId="0" hidden="1">'propag'!$I$19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'propag'!$I$14</definedName>
    <definedName name="solver_lhs2" localSheetId="0" hidden="1">'propag'!$I$15</definedName>
    <definedName name="solver_lhs3" localSheetId="0" hidden="1">'propag'!$I$14</definedName>
    <definedName name="solver_lhs4" localSheetId="0" hidden="1">'propag'!$I$15</definedName>
    <definedName name="solver_lhs5" localSheetId="0" hidden="1">'propag'!$I$17</definedName>
    <definedName name="solver_lin" localSheetId="0" hidden="1">2</definedName>
    <definedName name="solver_neg" localSheetId="0" hidden="1">2</definedName>
    <definedName name="solver_num" localSheetId="0" hidden="1">4</definedName>
    <definedName name="solver_nwt" localSheetId="0" hidden="1">1</definedName>
    <definedName name="solver_opt" localSheetId="0" hidden="1">'propag'!$K$17</definedName>
    <definedName name="solver_pre" localSheetId="0" hidden="1">0.000001</definedName>
    <definedName name="solver_rel1" localSheetId="0" hidden="1">1</definedName>
    <definedName name="solver_rel2" localSheetId="0" hidden="1">1</definedName>
    <definedName name="solver_rel3" localSheetId="0" hidden="1">3</definedName>
    <definedName name="solver_rel4" localSheetId="0" hidden="1">3</definedName>
    <definedName name="solver_rel5" localSheetId="0" hidden="1">2</definedName>
    <definedName name="solver_rhs1" localSheetId="0" hidden="1">'propag'!$C$15</definedName>
    <definedName name="solver_rhs2" localSheetId="0" hidden="1">'propag'!$C$16</definedName>
    <definedName name="solver_rhs3" localSheetId="0" hidden="1">0</definedName>
    <definedName name="solver_rhs4" localSheetId="0" hidden="1">0</definedName>
    <definedName name="solver_rhs5" localSheetId="0" hidden="1">'propag'!$J$27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T_C0">'propag'!$M$23</definedName>
    <definedName name="T_d1">'propag'!$M$25</definedName>
    <definedName name="T_d2">'propag'!$M$24</definedName>
  </definedNames>
  <calcPr fullCalcOnLoad="1"/>
</workbook>
</file>

<file path=xl/sharedStrings.xml><?xml version="1.0" encoding="utf-8"?>
<sst xmlns="http://schemas.openxmlformats.org/spreadsheetml/2006/main" count="38" uniqueCount="37">
  <si>
    <t>d2</t>
  </si>
  <si>
    <t>ppm</t>
  </si>
  <si>
    <t>ppm (k=2)</t>
  </si>
  <si>
    <t>Nl/h (Normo-litre/heure)</t>
  </si>
  <si>
    <t>débits:    d1</t>
  </si>
  <si>
    <t>incert. (k=2)</t>
  </si>
  <si>
    <t>incert. Rel. % (k=2)</t>
  </si>
  <si>
    <t>C. finale: ppm</t>
  </si>
  <si>
    <t>valeur</t>
  </si>
  <si>
    <t>cases modifiables</t>
  </si>
  <si>
    <t>dmax1</t>
  </si>
  <si>
    <t>dmax2</t>
  </si>
  <si>
    <r>
      <t>concentration (C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):</t>
    </r>
  </si>
  <si>
    <t>Cases à compléter (formules)</t>
  </si>
  <si>
    <t>Propagation de l'erreur de mesure: banc de dilution de gaz</t>
  </si>
  <si>
    <t>Bouteille de gaz:</t>
  </si>
  <si>
    <t>2 débitmètres massiques de gammes différentes:</t>
  </si>
  <si>
    <t>Incertitude sur d1</t>
  </si>
  <si>
    <t>Incertitude sur d2</t>
  </si>
  <si>
    <t>Incertitude sur C</t>
  </si>
  <si>
    <t>débit final, Nl/h:</t>
  </si>
  <si>
    <t>Calcul dérivées:</t>
  </si>
  <si>
    <t>FS (Full Scale):</t>
  </si>
  <si>
    <t>Spécifications "constructeur":</t>
  </si>
  <si>
    <t>1: Utilisation des lois dites de propagation de l'incertitude</t>
  </si>
  <si>
    <t>Contributions à l'incertitude:</t>
  </si>
  <si>
    <r>
      <t>incertitude (I_C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)</t>
    </r>
  </si>
  <si>
    <t>https://fr.numberempire.com/derivativecalculator.php</t>
  </si>
  <si>
    <r>
      <t>Loi de propagation de l'incertitude pour des variables x</t>
    </r>
    <r>
      <rPr>
        <b/>
        <vertAlign val="subscript"/>
        <sz val="10"/>
        <rFont val="Arial"/>
        <family val="2"/>
      </rPr>
      <t>i</t>
    </r>
    <r>
      <rPr>
        <b/>
        <sz val="10"/>
        <rFont val="Arial"/>
        <family val="2"/>
      </rPr>
      <t xml:space="preserve"> indépendantes: y=f(x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..x</t>
    </r>
    <r>
      <rPr>
        <b/>
        <vertAlign val="subscript"/>
        <sz val="10"/>
        <rFont val="Arial"/>
        <family val="2"/>
      </rPr>
      <t>n</t>
    </r>
    <r>
      <rPr>
        <b/>
        <sz val="10"/>
        <rFont val="Arial"/>
        <family val="2"/>
      </rPr>
      <t>)</t>
    </r>
  </si>
  <si>
    <t>d2:</t>
  </si>
  <si>
    <t>d1:</t>
  </si>
  <si>
    <t>Co:</t>
  </si>
  <si>
    <t>I(C)=som quadratique</t>
  </si>
  <si>
    <t>ET</t>
  </si>
  <si>
    <t>% de la gamme (I_dg)</t>
  </si>
  <si>
    <t>% de la mesure (I_dm)</t>
  </si>
  <si>
    <t xml:space="preserve">Incertitude 95%: 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</si>
</sst>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.000000"/>
    <numFmt numFmtId="175" formatCode="0.00000"/>
    <numFmt numFmtId="176" formatCode="0.0000"/>
    <numFmt numFmtId="177" formatCode="0.000"/>
    <numFmt numFmtId="178" formatCode="0.0000000"/>
    <numFmt numFmtId="179" formatCode="0.0%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</numFmts>
  <fonts count="67">
    <font>
      <sz val="10"/>
      <name val="Arial"/>
      <family val="0"/>
    </font>
    <font>
      <b/>
      <i/>
      <sz val="16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b/>
      <vertAlign val="subscript"/>
      <sz val="10"/>
      <name val="Arial"/>
      <family val="2"/>
    </font>
    <font>
      <sz val="14"/>
      <color indexed="12"/>
      <name val="Arial"/>
      <family val="2"/>
    </font>
    <font>
      <sz val="14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7"/>
      <name val="Arial"/>
      <family val="2"/>
    </font>
    <font>
      <b/>
      <i/>
      <sz val="10"/>
      <color indexed="17"/>
      <name val="Arial"/>
      <family val="2"/>
    </font>
    <font>
      <u val="single"/>
      <sz val="12"/>
      <color indexed="12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8"/>
      <color indexed="10"/>
      <name val="Calibri"/>
      <family val="2"/>
    </font>
    <font>
      <b/>
      <i/>
      <vertAlign val="subscript"/>
      <sz val="18"/>
      <color indexed="10"/>
      <name val="Calibri"/>
      <family val="2"/>
    </font>
    <font>
      <sz val="20"/>
      <color indexed="60"/>
      <name val="Cambria Math"/>
      <family val="1"/>
    </font>
    <font>
      <sz val="20"/>
      <color indexed="60"/>
      <name val="Arial"/>
      <family val="2"/>
    </font>
    <font>
      <b/>
      <sz val="24"/>
      <color indexed="8"/>
      <name val="Cambria Math"/>
      <family val="1"/>
    </font>
    <font>
      <b/>
      <sz val="14"/>
      <color indexed="10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6" tint="-0.4999699890613556"/>
      <name val="Arial"/>
      <family val="2"/>
    </font>
    <font>
      <b/>
      <i/>
      <sz val="10"/>
      <color theme="6" tint="-0.4999699890613556"/>
      <name val="Arial"/>
      <family val="2"/>
    </font>
    <font>
      <u val="single"/>
      <sz val="12"/>
      <color theme="1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099969998002052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51" fillId="27" borderId="1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77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right"/>
    </xf>
    <xf numFmtId="177" fontId="0" fillId="0" borderId="0" xfId="0" applyNumberFormat="1" applyBorder="1" applyAlignment="1">
      <alignment/>
    </xf>
    <xf numFmtId="179" fontId="5" fillId="0" borderId="11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79" fontId="8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0" xfId="0" applyFont="1" applyFill="1" applyAlignment="1">
      <alignment/>
    </xf>
    <xf numFmtId="177" fontId="7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 horizontal="right"/>
    </xf>
    <xf numFmtId="0" fontId="14" fillId="0" borderId="0" xfId="0" applyFont="1" applyFill="1" applyBorder="1" applyAlignment="1">
      <alignment/>
    </xf>
    <xf numFmtId="0" fontId="53" fillId="0" borderId="0" xfId="44" applyAlignment="1" applyProtection="1">
      <alignment/>
      <protection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177" fontId="6" fillId="34" borderId="15" xfId="0" applyNumberFormat="1" applyFont="1" applyFill="1" applyBorder="1" applyAlignment="1">
      <alignment/>
    </xf>
    <xf numFmtId="0" fontId="0" fillId="34" borderId="0" xfId="0" applyFill="1" applyAlignment="1">
      <alignment/>
    </xf>
    <xf numFmtId="177" fontId="2" fillId="33" borderId="0" xfId="0" applyNumberFormat="1" applyFont="1" applyFill="1" applyBorder="1" applyAlignment="1">
      <alignment/>
    </xf>
    <xf numFmtId="0" fontId="0" fillId="33" borderId="13" xfId="0" applyFill="1" applyBorder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177" fontId="65" fillId="0" borderId="0" xfId="0" applyNumberFormat="1" applyFont="1" applyAlignment="1">
      <alignment/>
    </xf>
    <xf numFmtId="0" fontId="4" fillId="35" borderId="0" xfId="0" applyFont="1" applyFill="1" applyAlignment="1">
      <alignment/>
    </xf>
    <xf numFmtId="0" fontId="0" fillId="35" borderId="0" xfId="0" applyFill="1" applyAlignment="1">
      <alignment/>
    </xf>
    <xf numFmtId="179" fontId="5" fillId="35" borderId="0" xfId="0" applyNumberFormat="1" applyFont="1" applyFill="1" applyAlignment="1">
      <alignment horizontal="left"/>
    </xf>
    <xf numFmtId="0" fontId="5" fillId="35" borderId="0" xfId="0" applyFont="1" applyFill="1" applyAlignment="1">
      <alignment/>
    </xf>
    <xf numFmtId="0" fontId="2" fillId="36" borderId="0" xfId="0" applyFont="1" applyFill="1" applyAlignment="1">
      <alignment/>
    </xf>
    <xf numFmtId="0" fontId="0" fillId="36" borderId="0" xfId="0" applyFill="1" applyAlignment="1">
      <alignment/>
    </xf>
    <xf numFmtId="0" fontId="2" fillId="12" borderId="0" xfId="0" applyFont="1" applyFill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18" xfId="0" applyFill="1" applyBorder="1" applyAlignment="1">
      <alignment/>
    </xf>
    <xf numFmtId="177" fontId="64" fillId="34" borderId="0" xfId="0" applyNumberFormat="1" applyFont="1" applyFill="1" applyAlignment="1">
      <alignment/>
    </xf>
    <xf numFmtId="0" fontId="15" fillId="0" borderId="0" xfId="0" applyFont="1" applyAlignment="1">
      <alignment/>
    </xf>
    <xf numFmtId="0" fontId="66" fillId="0" borderId="0" xfId="44" applyFont="1" applyAlignment="1" applyProtection="1">
      <alignment/>
      <protection/>
    </xf>
    <xf numFmtId="0" fontId="2" fillId="37" borderId="0" xfId="0" applyFont="1" applyFill="1" applyAlignment="1">
      <alignment/>
    </xf>
    <xf numFmtId="0" fontId="0" fillId="37" borderId="0" xfId="0" applyFill="1" applyAlignment="1">
      <alignment/>
    </xf>
    <xf numFmtId="0" fontId="0" fillId="37" borderId="0" xfId="0" applyFont="1" applyFill="1" applyAlignment="1">
      <alignment/>
    </xf>
    <xf numFmtId="0" fontId="0" fillId="37" borderId="0" xfId="0" applyFill="1" applyAlignment="1">
      <alignment horizontal="right"/>
    </xf>
    <xf numFmtId="0" fontId="8" fillId="37" borderId="0" xfId="0" applyFont="1" applyFill="1" applyAlignment="1">
      <alignment/>
    </xf>
    <xf numFmtId="0" fontId="2" fillId="37" borderId="0" xfId="0" applyFont="1" applyFill="1" applyAlignment="1">
      <alignment horizontal="right"/>
    </xf>
    <xf numFmtId="0" fontId="2" fillId="37" borderId="0" xfId="0" applyFont="1" applyFill="1" applyAlignment="1">
      <alignment horizontal="center"/>
    </xf>
    <xf numFmtId="0" fontId="12" fillId="37" borderId="0" xfId="0" applyFont="1" applyFill="1" applyAlignment="1">
      <alignment horizontal="left"/>
    </xf>
    <xf numFmtId="0" fontId="5" fillId="37" borderId="0" xfId="0" applyFont="1" applyFill="1" applyAlignment="1">
      <alignment/>
    </xf>
    <xf numFmtId="0" fontId="44" fillId="0" borderId="0" xfId="0" applyFont="1" applyAlignment="1">
      <alignment horizontal="left"/>
    </xf>
    <xf numFmtId="177" fontId="14" fillId="12" borderId="19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4"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7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9.emf" /><Relationship Id="rId3" Type="http://schemas.openxmlformats.org/officeDocument/2006/relationships/image" Target="../media/image3.emf" /><Relationship Id="rId4" Type="http://schemas.openxmlformats.org/officeDocument/2006/relationships/image" Target="../media/image7.emf" /><Relationship Id="rId5" Type="http://schemas.openxmlformats.org/officeDocument/2006/relationships/image" Target="../media/image14.emf" /><Relationship Id="rId6" Type="http://schemas.openxmlformats.org/officeDocument/2006/relationships/image" Target="../media/image4.emf" /><Relationship Id="rId7" Type="http://schemas.openxmlformats.org/officeDocument/2006/relationships/image" Target="../media/image11.emf" /><Relationship Id="rId8" Type="http://schemas.openxmlformats.org/officeDocument/2006/relationships/image" Target="../media/image13.emf" /><Relationship Id="rId9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26</xdr:row>
      <xdr:rowOff>9525</xdr:rowOff>
    </xdr:from>
    <xdr:to>
      <xdr:col>3</xdr:col>
      <xdr:colOff>0</xdr:colOff>
      <xdr:row>27</xdr:row>
      <xdr:rowOff>66675</xdr:rowOff>
    </xdr:to>
    <xdr:sp>
      <xdr:nvSpPr>
        <xdr:cNvPr id="1" name="Line 36"/>
        <xdr:cNvSpPr>
          <a:spLocks/>
        </xdr:cNvSpPr>
      </xdr:nvSpPr>
      <xdr:spPr>
        <a:xfrm flipV="1">
          <a:off x="923925" y="5105400"/>
          <a:ext cx="1019175" cy="2190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19050</xdr:rowOff>
    </xdr:from>
    <xdr:to>
      <xdr:col>9</xdr:col>
      <xdr:colOff>57150</xdr:colOff>
      <xdr:row>27</xdr:row>
      <xdr:rowOff>57150</xdr:rowOff>
    </xdr:to>
    <xdr:sp>
      <xdr:nvSpPr>
        <xdr:cNvPr id="2" name="Line 37"/>
        <xdr:cNvSpPr>
          <a:spLocks/>
        </xdr:cNvSpPr>
      </xdr:nvSpPr>
      <xdr:spPr>
        <a:xfrm>
          <a:off x="2705100" y="5114925"/>
          <a:ext cx="3171825" cy="2000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38100</xdr:rowOff>
    </xdr:from>
    <xdr:to>
      <xdr:col>6</xdr:col>
      <xdr:colOff>76200</xdr:colOff>
      <xdr:row>6</xdr:row>
      <xdr:rowOff>76200</xdr:rowOff>
    </xdr:to>
    <xdr:sp>
      <xdr:nvSpPr>
        <xdr:cNvPr id="3" name="Text Box 44"/>
        <xdr:cNvSpPr txBox="1">
          <a:spLocks noChangeArrowheads="1"/>
        </xdr:cNvSpPr>
      </xdr:nvSpPr>
      <xdr:spPr>
        <a:xfrm>
          <a:off x="57150" y="38100"/>
          <a:ext cx="4048125" cy="135255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 procédé classique pour préparer en continu des mélanges gazeux à faible concentration 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dans l'air consiste à utiliser un banc de dilution.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Pour cela, on utilise de l'air pur, du gaz à forte concentration 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C0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dans de l'air et le mélange est fait à l'aide de 2 régulateurs de débit 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et 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Les spécifications "constructeur" étant connues, quelle est l'incertitude sur la concentration finale C?</a:t>
          </a:r>
        </a:p>
      </xdr:txBody>
    </xdr:sp>
    <xdr:clientData/>
  </xdr:twoCellAnchor>
  <xdr:twoCellAnchor>
    <xdr:from>
      <xdr:col>10</xdr:col>
      <xdr:colOff>685800</xdr:colOff>
      <xdr:row>3</xdr:row>
      <xdr:rowOff>238125</xdr:rowOff>
    </xdr:from>
    <xdr:to>
      <xdr:col>13</xdr:col>
      <xdr:colOff>95250</xdr:colOff>
      <xdr:row>8</xdr:row>
      <xdr:rowOff>142875</xdr:rowOff>
    </xdr:to>
    <xdr:sp>
      <xdr:nvSpPr>
        <xdr:cNvPr id="4" name="Rectangle à coins arrondis 1"/>
        <xdr:cNvSpPr>
          <a:spLocks/>
        </xdr:cNvSpPr>
      </xdr:nvSpPr>
      <xdr:spPr>
        <a:xfrm>
          <a:off x="7229475" y="990600"/>
          <a:ext cx="2047875" cy="828675"/>
        </a:xfrm>
        <a:prstGeom prst="roundRect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114300</xdr:colOff>
      <xdr:row>2</xdr:row>
      <xdr:rowOff>114300</xdr:rowOff>
    </xdr:from>
    <xdr:to>
      <xdr:col>15</xdr:col>
      <xdr:colOff>371475</xdr:colOff>
      <xdr:row>4</xdr:row>
      <xdr:rowOff>85725</xdr:rowOff>
    </xdr:to>
    <xdr:sp>
      <xdr:nvSpPr>
        <xdr:cNvPr id="5" name="Connecteur droit avec flèche 3"/>
        <xdr:cNvSpPr>
          <a:spLocks/>
        </xdr:cNvSpPr>
      </xdr:nvSpPr>
      <xdr:spPr>
        <a:xfrm flipH="1">
          <a:off x="9296400" y="609600"/>
          <a:ext cx="1781175" cy="466725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447675</xdr:colOff>
      <xdr:row>9</xdr:row>
      <xdr:rowOff>76200</xdr:rowOff>
    </xdr:from>
    <xdr:to>
      <xdr:col>10</xdr:col>
      <xdr:colOff>704850</xdr:colOff>
      <xdr:row>27</xdr:row>
      <xdr:rowOff>9525</xdr:rowOff>
    </xdr:to>
    <xdr:sp>
      <xdr:nvSpPr>
        <xdr:cNvPr id="6" name="Connecteur droit avec flèche 24"/>
        <xdr:cNvSpPr>
          <a:spLocks/>
        </xdr:cNvSpPr>
      </xdr:nvSpPr>
      <xdr:spPr>
        <a:xfrm flipH="1">
          <a:off x="5486400" y="1914525"/>
          <a:ext cx="1762125" cy="3352800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523875</xdr:colOff>
      <xdr:row>4</xdr:row>
      <xdr:rowOff>19050</xdr:rowOff>
    </xdr:from>
    <xdr:to>
      <xdr:col>16</xdr:col>
      <xdr:colOff>638175</xdr:colOff>
      <xdr:row>9</xdr:row>
      <xdr:rowOff>133350</xdr:rowOff>
    </xdr:to>
    <xdr:sp>
      <xdr:nvSpPr>
        <xdr:cNvPr id="7" name="ZoneTexte 6"/>
        <xdr:cNvSpPr txBox="1">
          <a:spLocks noChangeArrowheads="1"/>
        </xdr:cNvSpPr>
      </xdr:nvSpPr>
      <xdr:spPr>
        <a:xfrm>
          <a:off x="9705975" y="1009650"/>
          <a:ext cx="2400300" cy="9620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Application loi propag. incert. à cette formule C=f(C</a:t>
          </a:r>
          <a:r>
            <a:rPr lang="en-US" cap="none" sz="1800" b="1" i="1" u="none" baseline="-25000">
              <a:solidFill>
                <a:srgbClr val="FF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18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, d</a:t>
          </a:r>
          <a:r>
            <a:rPr lang="en-US" cap="none" sz="1800" b="1" i="1" u="none" baseline="-25000">
              <a:solidFill>
                <a:srgbClr val="FF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8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, d</a:t>
          </a:r>
          <a:r>
            <a:rPr lang="en-US" cap="none" sz="1800" b="1" i="1" u="none" baseline="-25000">
              <a:solidFill>
                <a:srgbClr val="FF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800" b="1" i="1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  <xdr:twoCellAnchor>
    <xdr:from>
      <xdr:col>15</xdr:col>
      <xdr:colOff>76200</xdr:colOff>
      <xdr:row>17</xdr:row>
      <xdr:rowOff>85725</xdr:rowOff>
    </xdr:from>
    <xdr:to>
      <xdr:col>16</xdr:col>
      <xdr:colOff>609600</xdr:colOff>
      <xdr:row>22</xdr:row>
      <xdr:rowOff>57150</xdr:rowOff>
    </xdr:to>
    <xdr:sp>
      <xdr:nvSpPr>
        <xdr:cNvPr id="8" name="Connecteur droit avec flèche 2"/>
        <xdr:cNvSpPr>
          <a:spLocks/>
        </xdr:cNvSpPr>
      </xdr:nvSpPr>
      <xdr:spPr>
        <a:xfrm flipV="1">
          <a:off x="10782300" y="3305175"/>
          <a:ext cx="1295400" cy="1000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22</xdr:row>
      <xdr:rowOff>180975</xdr:rowOff>
    </xdr:from>
    <xdr:to>
      <xdr:col>16</xdr:col>
      <xdr:colOff>657225</xdr:colOff>
      <xdr:row>23</xdr:row>
      <xdr:rowOff>114300</xdr:rowOff>
    </xdr:to>
    <xdr:sp>
      <xdr:nvSpPr>
        <xdr:cNvPr id="9" name="Connecteur droit avec flèche 23"/>
        <xdr:cNvSpPr>
          <a:spLocks/>
        </xdr:cNvSpPr>
      </xdr:nvSpPr>
      <xdr:spPr>
        <a:xfrm flipV="1">
          <a:off x="10820400" y="4429125"/>
          <a:ext cx="1304925" cy="161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</xdr:colOff>
      <xdr:row>24</xdr:row>
      <xdr:rowOff>161925</xdr:rowOff>
    </xdr:from>
    <xdr:to>
      <xdr:col>16</xdr:col>
      <xdr:colOff>609600</xdr:colOff>
      <xdr:row>26</xdr:row>
      <xdr:rowOff>95250</xdr:rowOff>
    </xdr:to>
    <xdr:sp>
      <xdr:nvSpPr>
        <xdr:cNvPr id="10" name="Connecteur droit avec flèche 25"/>
        <xdr:cNvSpPr>
          <a:spLocks/>
        </xdr:cNvSpPr>
      </xdr:nvSpPr>
      <xdr:spPr>
        <a:xfrm>
          <a:off x="10791825" y="4800600"/>
          <a:ext cx="1285875" cy="390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33</xdr:col>
      <xdr:colOff>247650</xdr:colOff>
      <xdr:row>6</xdr:row>
      <xdr:rowOff>57150</xdr:rowOff>
    </xdr:from>
    <xdr:ext cx="5972175" cy="638175"/>
    <xdr:sp>
      <xdr:nvSpPr>
        <xdr:cNvPr id="11" name="ZoneTexte 1"/>
        <xdr:cNvSpPr txBox="1">
          <a:spLocks noChangeArrowheads="1"/>
        </xdr:cNvSpPr>
      </xdr:nvSpPr>
      <xdr:spPr>
        <a:xfrm>
          <a:off x="24669750" y="1371600"/>
          <a:ext cx="597217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2000" b="0" i="0" u="none" baseline="0">
              <a:solidFill>
                <a:srgbClr val="993300"/>
              </a:solidFill>
              <a:latin typeface="Cambria Math"/>
              <a:ea typeface="Cambria Math"/>
              <a:cs typeface="Cambria Math"/>
            </a:rPr>
            <a:t>I(C)=√(∑_i▒(</a:t>
          </a:r>
          <a:r>
            <a:rPr lang="en-US" cap="none" sz="2000" b="0" i="0" u="none" baseline="0">
              <a:solidFill>
                <a:srgbClr val="993300"/>
              </a:solidFill>
              <a:latin typeface="Cambria Math"/>
              <a:ea typeface="Cambria Math"/>
              <a:cs typeface="Cambria Math"/>
            </a:rPr>
            <a:t>∂f/(∂x_i )</a:t>
          </a:r>
          <a:r>
            <a:rPr lang="en-US" cap="none" sz="2000" b="0" i="0" u="none" baseline="0">
              <a:solidFill>
                <a:srgbClr val="993300"/>
              </a:solidFill>
              <a:latin typeface="Cambria Math"/>
              <a:ea typeface="Cambria Math"/>
              <a:cs typeface="Cambria Math"/>
            </a:rPr>
            <a:t>.I(x_i))^2 )     avec  x_i=C_0, d_1, d_2</a:t>
          </a:r>
          <a:r>
            <a:rPr lang="en-US" cap="none" sz="2000" b="0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   </a:t>
          </a:r>
        </a:p>
      </xdr:txBody>
    </xdr:sp>
    <xdr:clientData/>
  </xdr:oneCellAnchor>
  <xdr:oneCellAnchor>
    <xdr:from>
      <xdr:col>35</xdr:col>
      <xdr:colOff>552450</xdr:colOff>
      <xdr:row>14</xdr:row>
      <xdr:rowOff>76200</xdr:rowOff>
    </xdr:from>
    <xdr:ext cx="1800225" cy="790575"/>
    <xdr:sp>
      <xdr:nvSpPr>
        <xdr:cNvPr id="12" name="ZoneTexte 25"/>
        <xdr:cNvSpPr txBox="1">
          <a:spLocks noChangeArrowheads="1"/>
        </xdr:cNvSpPr>
      </xdr:nvSpPr>
      <xdr:spPr>
        <a:xfrm>
          <a:off x="26498550" y="2809875"/>
          <a:ext cx="180022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I(x_i ).∂f/(∂x_i )</a:t>
          </a:r>
        </a:p>
      </xdr:txBody>
    </xdr:sp>
    <xdr:clientData/>
  </xdr:oneCellAnchor>
  <xdr:twoCellAnchor editAs="oneCell">
    <xdr:from>
      <xdr:col>13</xdr:col>
      <xdr:colOff>723900</xdr:colOff>
      <xdr:row>0</xdr:row>
      <xdr:rowOff>0</xdr:rowOff>
    </xdr:from>
    <xdr:to>
      <xdr:col>21</xdr:col>
      <xdr:colOff>600075</xdr:colOff>
      <xdr:row>2</xdr:row>
      <xdr:rowOff>133350</xdr:rowOff>
    </xdr:to>
    <xdr:pic>
      <xdr:nvPicPr>
        <xdr:cNvPr id="13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0"/>
          <a:ext cx="59721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609600</xdr:colOff>
      <xdr:row>21</xdr:row>
      <xdr:rowOff>104775</xdr:rowOff>
    </xdr:from>
    <xdr:to>
      <xdr:col>15</xdr:col>
      <xdr:colOff>133350</xdr:colOff>
      <xdr:row>25</xdr:row>
      <xdr:rowOff>38100</xdr:rowOff>
    </xdr:to>
    <xdr:pic>
      <xdr:nvPicPr>
        <xdr:cNvPr id="14" name="Imag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29700" y="4124325"/>
          <a:ext cx="18097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21</xdr:row>
      <xdr:rowOff>57150</xdr:rowOff>
    </xdr:from>
    <xdr:to>
      <xdr:col>8</xdr:col>
      <xdr:colOff>514350</xdr:colOff>
      <xdr:row>22</xdr:row>
      <xdr:rowOff>104775</xdr:rowOff>
    </xdr:to>
    <xdr:sp>
      <xdr:nvSpPr>
        <xdr:cNvPr id="15" name="Text Box 44"/>
        <xdr:cNvSpPr txBox="1">
          <a:spLocks noChangeArrowheads="1"/>
        </xdr:cNvSpPr>
      </xdr:nvSpPr>
      <xdr:spPr>
        <a:xfrm>
          <a:off x="2771775" y="4076700"/>
          <a:ext cx="27813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70C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66CC"/>
              </a:solidFill>
              <a:latin typeface="Arial"/>
              <a:ea typeface="Arial"/>
              <a:cs typeface="Arial"/>
            </a:rPr>
            <a:t>(voir exercice "incertitude d'un débitmètre")</a:t>
          </a:r>
        </a:p>
      </xdr:txBody>
    </xdr:sp>
    <xdr:clientData/>
  </xdr:twoCellAnchor>
  <xdr:twoCellAnchor>
    <xdr:from>
      <xdr:col>3</xdr:col>
      <xdr:colOff>152400</xdr:colOff>
      <xdr:row>20</xdr:row>
      <xdr:rowOff>9525</xdr:rowOff>
    </xdr:from>
    <xdr:to>
      <xdr:col>3</xdr:col>
      <xdr:colOff>447675</xdr:colOff>
      <xdr:row>20</xdr:row>
      <xdr:rowOff>295275</xdr:rowOff>
    </xdr:to>
    <xdr:sp>
      <xdr:nvSpPr>
        <xdr:cNvPr id="16" name="Flèche vers le bas 3"/>
        <xdr:cNvSpPr>
          <a:spLocks/>
        </xdr:cNvSpPr>
      </xdr:nvSpPr>
      <xdr:spPr>
        <a:xfrm>
          <a:off x="2095500" y="3724275"/>
          <a:ext cx="295275" cy="285750"/>
        </a:xfrm>
        <a:prstGeom prst="downArrow">
          <a:avLst>
            <a:gd name="adj" fmla="val 0"/>
          </a:avLst>
        </a:prstGeom>
        <a:solidFill>
          <a:srgbClr val="558ED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fr.numberempire.com/derivativecalculator.php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oleObject" Target="../embeddings/oleObject_0_6.bin" /><Relationship Id="rId9" Type="http://schemas.openxmlformats.org/officeDocument/2006/relationships/oleObject" Target="../embeddings/oleObject_0_7.bin" /><Relationship Id="rId10" Type="http://schemas.openxmlformats.org/officeDocument/2006/relationships/oleObject" Target="../embeddings/oleObject_0_8.bin" /><Relationship Id="rId11" Type="http://schemas.openxmlformats.org/officeDocument/2006/relationships/vmlDrawing" Target="../drawings/vmlDrawing1.vm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="85" zoomScaleNormal="85" zoomScalePageLayoutView="0" workbookViewId="0" topLeftCell="A1">
      <selection activeCell="O43" sqref="O43"/>
    </sheetView>
  </sheetViews>
  <sheetFormatPr defaultColWidth="11.421875" defaultRowHeight="12.75"/>
  <cols>
    <col min="1" max="1" width="4.57421875" style="0" customWidth="1"/>
    <col min="2" max="2" width="18.8515625" style="0" customWidth="1"/>
    <col min="3" max="3" width="5.7109375" style="0" customWidth="1"/>
    <col min="5" max="5" width="11.57421875" style="0" customWidth="1"/>
    <col min="6" max="6" width="8.28125" style="0" customWidth="1"/>
    <col min="7" max="7" width="1.421875" style="0" customWidth="1"/>
    <col min="8" max="8" width="13.7109375" style="0" customWidth="1"/>
    <col min="9" max="9" width="11.7109375" style="0" customWidth="1"/>
    <col min="10" max="10" width="10.8515625" style="0" customWidth="1"/>
    <col min="11" max="11" width="16.7109375" style="0" customWidth="1"/>
  </cols>
  <sheetData>
    <row r="1" ht="20.25">
      <c r="H1" s="1" t="s">
        <v>14</v>
      </c>
    </row>
    <row r="2" ht="18.75">
      <c r="H2" s="19" t="s">
        <v>24</v>
      </c>
    </row>
    <row r="3" ht="20.25">
      <c r="A3" s="1"/>
    </row>
    <row r="4" spans="1:17" ht="18.75">
      <c r="A4" s="18"/>
      <c r="Q4" s="20" t="s">
        <v>28</v>
      </c>
    </row>
    <row r="5" ht="12.75">
      <c r="A5" s="3"/>
    </row>
    <row r="8" spans="1:7" ht="15.75">
      <c r="A8" s="34" t="s">
        <v>23</v>
      </c>
      <c r="B8" s="35"/>
      <c r="C8" s="35"/>
      <c r="D8" s="35"/>
      <c r="E8" s="35"/>
      <c r="F8" s="35"/>
      <c r="G8" s="5"/>
    </row>
    <row r="9" spans="1:7" ht="12.75">
      <c r="A9" s="47" t="s">
        <v>15</v>
      </c>
      <c r="B9" s="48"/>
      <c r="C9" s="48"/>
      <c r="D9" s="48"/>
      <c r="E9" s="35"/>
      <c r="F9" s="35"/>
      <c r="G9" s="5"/>
    </row>
    <row r="10" spans="1:7" ht="15.75">
      <c r="A10" s="48"/>
      <c r="B10" s="48" t="s">
        <v>12</v>
      </c>
      <c r="C10" s="38">
        <v>1000</v>
      </c>
      <c r="D10" s="48" t="s">
        <v>1</v>
      </c>
      <c r="E10" s="35"/>
      <c r="F10" s="35"/>
      <c r="G10" s="5"/>
    </row>
    <row r="11" spans="1:7" ht="15.75">
      <c r="A11" s="48"/>
      <c r="B11" s="49" t="s">
        <v>26</v>
      </c>
      <c r="C11" s="40">
        <v>15</v>
      </c>
      <c r="D11" s="48" t="s">
        <v>2</v>
      </c>
      <c r="E11" s="36"/>
      <c r="F11" s="37"/>
      <c r="G11" s="16"/>
    </row>
    <row r="12" spans="1:13" ht="13.5" thickBot="1">
      <c r="A12" s="35"/>
      <c r="B12" s="35"/>
      <c r="C12" s="35"/>
      <c r="D12" s="35"/>
      <c r="E12" s="35"/>
      <c r="F12" s="35"/>
      <c r="G12" s="5"/>
      <c r="M12" s="26" t="s">
        <v>9</v>
      </c>
    </row>
    <row r="13" spans="1:14" ht="12.75">
      <c r="A13" s="47" t="s">
        <v>16</v>
      </c>
      <c r="B13" s="48"/>
      <c r="C13" s="48"/>
      <c r="D13" s="48"/>
      <c r="E13" s="48"/>
      <c r="F13" s="35"/>
      <c r="G13" s="5"/>
      <c r="H13" s="41"/>
      <c r="I13" s="42" t="s">
        <v>8</v>
      </c>
      <c r="J13" s="42" t="s">
        <v>5</v>
      </c>
      <c r="K13" s="43" t="s">
        <v>6</v>
      </c>
      <c r="M13" s="28" t="s">
        <v>13</v>
      </c>
      <c r="N13" s="28"/>
    </row>
    <row r="14" spans="1:11" ht="12.75">
      <c r="A14" s="47" t="s">
        <v>22</v>
      </c>
      <c r="B14" s="48"/>
      <c r="C14" s="48"/>
      <c r="D14" s="48"/>
      <c r="E14" s="48"/>
      <c r="F14" s="35"/>
      <c r="G14" s="5"/>
      <c r="H14" s="6" t="s">
        <v>4</v>
      </c>
      <c r="I14" s="23">
        <f>I19*(1-I17/C10)</f>
        <v>98</v>
      </c>
      <c r="J14" s="7">
        <f>D22</f>
        <v>0.7145600044782803</v>
      </c>
      <c r="K14" s="8">
        <f>J14/I14</f>
        <v>0.007291428617125309</v>
      </c>
    </row>
    <row r="15" spans="1:11" ht="12.75">
      <c r="A15" s="48"/>
      <c r="B15" s="50" t="s">
        <v>10</v>
      </c>
      <c r="C15" s="39">
        <v>100</v>
      </c>
      <c r="D15" s="48" t="s">
        <v>3</v>
      </c>
      <c r="E15" s="48"/>
      <c r="F15" s="35"/>
      <c r="G15" s="5"/>
      <c r="H15" s="6" t="s">
        <v>0</v>
      </c>
      <c r="I15" s="23">
        <f>I19*I17/C10</f>
        <v>2</v>
      </c>
      <c r="J15" s="7">
        <f>D23</f>
        <v>0.017204650534085254</v>
      </c>
      <c r="K15" s="8">
        <f>J15/I15</f>
        <v>0.008602325267042627</v>
      </c>
    </row>
    <row r="16" spans="1:11" ht="12.75">
      <c r="A16" s="48"/>
      <c r="B16" s="50" t="s">
        <v>11</v>
      </c>
      <c r="C16" s="39">
        <v>5</v>
      </c>
      <c r="D16" s="48" t="s">
        <v>3</v>
      </c>
      <c r="E16" s="48"/>
      <c r="F16" s="35"/>
      <c r="G16" s="5"/>
      <c r="H16" s="9"/>
      <c r="I16" s="10"/>
      <c r="J16" s="10"/>
      <c r="K16" s="8"/>
    </row>
    <row r="17" spans="1:11" ht="12.75">
      <c r="A17" s="48"/>
      <c r="B17" s="50"/>
      <c r="C17" s="48"/>
      <c r="D17" s="48"/>
      <c r="E17" s="48"/>
      <c r="F17" s="35"/>
      <c r="G17" s="5"/>
      <c r="H17" s="9" t="s">
        <v>7</v>
      </c>
      <c r="I17" s="29">
        <v>20</v>
      </c>
      <c r="J17" s="17">
        <f>D26</f>
        <v>0.3726280719430569</v>
      </c>
      <c r="K17" s="12">
        <f>J17/I17</f>
        <v>0.018631403597152846</v>
      </c>
    </row>
    <row r="18" spans="1:11" ht="12.75">
      <c r="A18" s="51"/>
      <c r="B18" s="50"/>
      <c r="C18" s="48"/>
      <c r="D18" s="48"/>
      <c r="E18" s="48"/>
      <c r="F18" s="35"/>
      <c r="G18" s="5"/>
      <c r="H18" s="9"/>
      <c r="I18" s="10"/>
      <c r="J18" s="10"/>
      <c r="K18" s="11"/>
    </row>
    <row r="19" spans="1:11" ht="13.5" thickBot="1">
      <c r="A19" s="48"/>
      <c r="B19" s="52" t="s">
        <v>36</v>
      </c>
      <c r="C19" s="40">
        <v>0.2</v>
      </c>
      <c r="D19" s="47" t="s">
        <v>34</v>
      </c>
      <c r="E19" s="48"/>
      <c r="F19" s="35"/>
      <c r="G19" s="5"/>
      <c r="H19" s="13" t="s">
        <v>20</v>
      </c>
      <c r="I19" s="30">
        <v>100</v>
      </c>
      <c r="J19" s="14"/>
      <c r="K19" s="15"/>
    </row>
    <row r="20" spans="1:6" ht="12.75">
      <c r="A20" s="48"/>
      <c r="B20" s="53" t="s">
        <v>33</v>
      </c>
      <c r="C20" s="40">
        <v>0.7</v>
      </c>
      <c r="D20" s="47" t="s">
        <v>35</v>
      </c>
      <c r="E20" s="48"/>
      <c r="F20" s="35"/>
    </row>
    <row r="21" spans="1:8" ht="24" customHeight="1">
      <c r="A21" s="55"/>
      <c r="B21" s="48"/>
      <c r="C21" s="47"/>
      <c r="D21" s="48"/>
      <c r="E21" s="48"/>
      <c r="F21" s="35"/>
      <c r="H21" s="25"/>
    </row>
    <row r="22" spans="1:13" ht="18">
      <c r="A22" s="48"/>
      <c r="B22" s="54" t="s">
        <v>17</v>
      </c>
      <c r="C22" s="48"/>
      <c r="D22" s="57">
        <f>SQRT((I_dg*dmax1/100)^2+(I_dm*deb1/100)^2)</f>
        <v>0.7145600044782803</v>
      </c>
      <c r="E22" s="48"/>
      <c r="F22" s="35"/>
      <c r="L22" s="31" t="s">
        <v>25</v>
      </c>
      <c r="M22" s="31"/>
    </row>
    <row r="23" spans="1:13" ht="18">
      <c r="A23" s="48"/>
      <c r="B23" s="54" t="s">
        <v>18</v>
      </c>
      <c r="C23" s="48"/>
      <c r="D23" s="57">
        <f>SQRT((I_dg*dmax2/100)^2+(I_dm*deb2/100)^2)</f>
        <v>0.017204650534085254</v>
      </c>
      <c r="E23" s="48"/>
      <c r="F23" s="35"/>
      <c r="L23" s="31" t="s">
        <v>31</v>
      </c>
      <c r="M23" s="44">
        <f>sC0*deb2/deb_tot</f>
        <v>0.3</v>
      </c>
    </row>
    <row r="24" spans="1:13" ht="12.75">
      <c r="A24" s="35"/>
      <c r="B24" s="35"/>
      <c r="C24" s="35"/>
      <c r="D24" s="35"/>
      <c r="E24" s="35"/>
      <c r="F24" s="35"/>
      <c r="L24" s="31" t="s">
        <v>30</v>
      </c>
      <c r="M24" s="44">
        <f>C0/deb_tot^2*(deb2*sd1)</f>
        <v>0.14291200089565606</v>
      </c>
    </row>
    <row r="25" spans="2:13" ht="18">
      <c r="B25" s="22"/>
      <c r="D25" s="2"/>
      <c r="L25" s="31" t="s">
        <v>29</v>
      </c>
      <c r="M25" s="44">
        <f>C0/deb_tot^2*(deb1*sd2)</f>
        <v>0.1686055752340355</v>
      </c>
    </row>
    <row r="26" spans="2:13" ht="18">
      <c r="B26" s="56" t="s">
        <v>19</v>
      </c>
      <c r="C26" s="4"/>
      <c r="D26" s="27">
        <f>SQRT(I_C_C0^2+I_C_d1^2+I_C_d2^2)</f>
        <v>0.3726280719430569</v>
      </c>
      <c r="L26" s="32" t="s">
        <v>32</v>
      </c>
      <c r="M26" s="33"/>
    </row>
    <row r="35" ht="15">
      <c r="B35" s="45" t="s">
        <v>21</v>
      </c>
    </row>
    <row r="36" ht="15">
      <c r="B36" s="46" t="s">
        <v>27</v>
      </c>
    </row>
    <row r="37" ht="12.75">
      <c r="I37" s="20"/>
    </row>
    <row r="38" ht="12.75">
      <c r="I38" s="21"/>
    </row>
    <row r="39" spans="3:9" ht="12.75">
      <c r="C39" s="24"/>
      <c r="D39" s="24"/>
      <c r="E39" s="24"/>
      <c r="F39" s="24"/>
      <c r="I39" s="3"/>
    </row>
  </sheetData>
  <sheetProtection/>
  <conditionalFormatting sqref="I14">
    <cfRule type="cellIs" priority="1" dxfId="1" operator="lessThan" stopIfTrue="1">
      <formula>$AD$16</formula>
    </cfRule>
    <cfRule type="cellIs" priority="3" dxfId="2" operator="greaterThan">
      <formula>$C$15</formula>
    </cfRule>
  </conditionalFormatting>
  <conditionalFormatting sqref="I15">
    <cfRule type="cellIs" priority="2" dxfId="1" operator="greaterThan">
      <formula>$C$16</formula>
    </cfRule>
    <cfRule type="cellIs" priority="4" dxfId="0" operator="lessThan" stopIfTrue="1">
      <formula>$AD$17</formula>
    </cfRule>
  </conditionalFormatting>
  <hyperlinks>
    <hyperlink ref="B39:F39" r:id="rId1" display="https://fr.numberempire.com/derivativecalculator.php"/>
  </hyperlinks>
  <printOptions/>
  <pageMargins left="0.787401575" right="0.787401575" top="0.984251969" bottom="0.984251969" header="0.4921259845" footer="0.4921259845"/>
  <pageSetup horizontalDpi="600" verticalDpi="600" orientation="portrait" paperSize="9" r:id="rId13"/>
  <drawing r:id="rId12"/>
  <legacyDrawing r:id="rId11"/>
  <oleObjects>
    <oleObject progId="Draw.Document.6" shapeId="835824" r:id="rId2"/>
    <oleObject progId="Equation.3" shapeId="426864" r:id="rId3"/>
    <oleObject progId="Equation.3" shapeId="512168" r:id="rId4"/>
    <oleObject progId="Equation.3" shapeId="514636" r:id="rId5"/>
    <oleObject progId="Equation.3" shapeId="1918085" r:id="rId6"/>
    <oleObject progId="Equation.3" shapeId="1967101" r:id="rId7"/>
    <oleObject progId="Equation.3" shapeId="9410172" r:id="rId8"/>
    <oleObject progId="Equation.3" shapeId="9419263" r:id="rId9"/>
    <oleObject progId="Equation.3" shapeId="9422955" r:id="rId10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Breuil Philippe</dc:creator>
  <cp:keywords/>
  <dc:description/>
  <cp:lastModifiedBy>BREUIL Philippe</cp:lastModifiedBy>
  <dcterms:created xsi:type="dcterms:W3CDTF">2000-08-11T09:48:10Z</dcterms:created>
  <dcterms:modified xsi:type="dcterms:W3CDTF">2019-10-21T14:38:35Z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